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oYungHsiang/Documents/Nuclear Medicine/PROJECTS/Rapid SIRT dosimetry/JNMT/"/>
    </mc:Choice>
  </mc:AlternateContent>
  <xr:revisionPtr revIDLastSave="0" documentId="13_ncr:1_{E0F139B2-1522-D142-9108-88B3B3D19936}" xr6:coauthVersionLast="47" xr6:coauthVersionMax="47" xr10:uidLastSave="{00000000-0000-0000-0000-000000000000}"/>
  <bookViews>
    <workbookView xWindow="0" yWindow="680" windowWidth="29920" windowHeight="18660" xr2:uid="{7C2DF743-FFBE-8E41-8024-69C7FDE0F3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8" i="1"/>
  <c r="E19" i="1" s="1"/>
  <c r="E25" i="1" l="1"/>
  <c r="E26" i="1" s="1"/>
  <c r="E24" i="1"/>
  <c r="E28" i="1"/>
  <c r="E27" i="1" l="1"/>
</calcChain>
</file>

<file path=xl/sharedStrings.xml><?xml version="1.0" encoding="utf-8"?>
<sst xmlns="http://schemas.openxmlformats.org/spreadsheetml/2006/main" count="62" uniqueCount="55">
  <si>
    <t>kg</t>
  </si>
  <si>
    <t>Gy per GBq/kg</t>
  </si>
  <si>
    <t>Lung mass</t>
  </si>
  <si>
    <t>counts/cm3</t>
  </si>
  <si>
    <t>Gy</t>
  </si>
  <si>
    <t>GBq</t>
  </si>
  <si>
    <t>Tumour mean absorbed dose</t>
  </si>
  <si>
    <t>Non-Tumorous Liver mean absorbed dose</t>
  </si>
  <si>
    <t>artery</t>
  </si>
  <si>
    <t>(decimals, not %)</t>
  </si>
  <si>
    <t>Desired Lung mean absorbed dose</t>
  </si>
  <si>
    <t>g/cm3</t>
  </si>
  <si>
    <t>Assumed Liver mass density</t>
  </si>
  <si>
    <t>counts/g</t>
  </si>
  <si>
    <r>
      <t>HU (</t>
    </r>
    <r>
      <rPr>
        <sz val="12"/>
        <color rgb="FFFF0000"/>
        <rFont val="Calibri (Body)"/>
      </rPr>
      <t>negative</t>
    </r>
    <r>
      <rPr>
        <sz val="12"/>
        <color theme="1"/>
        <rFont val="Calibri"/>
        <family val="2"/>
        <scheme val="minor"/>
      </rPr>
      <t xml:space="preserve"> number)</t>
    </r>
  </si>
  <si>
    <t>THERANOSTICS FOR YTTRIUM-90 RADIOEMBOLISATION</t>
  </si>
  <si>
    <t>RAPID PREDICTIVE CALCULATOR FOR SIR-SPHERES</t>
  </si>
  <si>
    <t>Department of Nuclear Medicine, The Royal Melbourne Hospital</t>
  </si>
  <si>
    <t>Name</t>
  </si>
  <si>
    <t>Date of birth</t>
  </si>
  <si>
    <t>Mr Example EXAMPLE</t>
  </si>
  <si>
    <t>Right hepatic</t>
  </si>
  <si>
    <t>© Dr Y.H. Kao MBBS MRCP FAMS FRACP FAANMS</t>
  </si>
  <si>
    <t>v110623</t>
  </si>
  <si>
    <t>Y-90 absorbed dose coefficient</t>
  </si>
  <si>
    <t>Patient ID</t>
  </si>
  <si>
    <t>[1] Kao YH, et al. J Nucl Med. 2012;53:559-566</t>
  </si>
  <si>
    <t>[2] Kao YH, et al. EJNMMI Res. 2014;4:33</t>
  </si>
  <si>
    <t>[3] Kao YH. Nucl Med Commun. 2014;35:331-332</t>
  </si>
  <si>
    <t>[4] Kao YH. Nucl Med Commun. 2021;42:345-347</t>
  </si>
  <si>
    <t>REFERENCES:</t>
  </si>
  <si>
    <t>4. The sampled arterial territory is assumed to be representative of all of the other</t>
  </si>
  <si>
    <t>targeted arterial territories.</t>
  </si>
  <si>
    <t>GUIDANCE</t>
  </si>
  <si>
    <t xml:space="preserve">to standard-of-care methods of predictive dosimetry e.g. Reference 1. </t>
  </si>
  <si>
    <t>3. Key in the required parameters into the YELLOW boxes.</t>
  </si>
  <si>
    <t>TNR</t>
  </si>
  <si>
    <t>TLR</t>
  </si>
  <si>
    <r>
      <t>A</t>
    </r>
    <r>
      <rPr>
        <b/>
        <sz val="8"/>
        <color theme="1"/>
        <rFont val="Calibri (Body)"/>
      </rPr>
      <t>0</t>
    </r>
  </si>
  <si>
    <t>Total prescribed Y-90 activity</t>
  </si>
  <si>
    <t>Tumour-to-Lung Ratio</t>
  </si>
  <si>
    <t>Tumour-to-Normal Liver Ratio</t>
  </si>
  <si>
    <t>LSF</t>
  </si>
  <si>
    <t>Lung shunt fraction</t>
  </si>
  <si>
    <r>
      <rPr>
        <sz val="12"/>
        <color theme="1"/>
        <rFont val="Calibri (Body)"/>
      </rPr>
      <t>Sampled</t>
    </r>
    <r>
      <rPr>
        <sz val="12"/>
        <color theme="1"/>
        <rFont val="Calibri"/>
        <family val="2"/>
        <scheme val="minor"/>
      </rPr>
      <t xml:space="preserve"> arterial territory</t>
    </r>
  </si>
  <si>
    <r>
      <rPr>
        <sz val="12"/>
        <color theme="1"/>
        <rFont val="Calibri (Body)"/>
      </rPr>
      <t>Sampled</t>
    </r>
    <r>
      <rPr>
        <sz val="12"/>
        <color theme="1"/>
        <rFont val="Calibri"/>
        <family val="2"/>
        <scheme val="minor"/>
      </rPr>
      <t xml:space="preserve"> Lung radiodensity</t>
    </r>
  </si>
  <si>
    <r>
      <rPr>
        <sz val="12"/>
        <color theme="1"/>
        <rFont val="Calibri (Body)"/>
      </rPr>
      <t>Sampled</t>
    </r>
    <r>
      <rPr>
        <sz val="12"/>
        <color theme="1"/>
        <rFont val="Calibri"/>
        <family val="2"/>
        <scheme val="minor"/>
      </rPr>
      <t xml:space="preserve"> Lung count density</t>
    </r>
  </si>
  <si>
    <r>
      <rPr>
        <sz val="12"/>
        <color theme="1"/>
        <rFont val="Calibri (Body)"/>
      </rPr>
      <t>Sampled</t>
    </r>
    <r>
      <rPr>
        <sz val="12"/>
        <color theme="1"/>
        <rFont val="Calibri"/>
        <family val="2"/>
        <scheme val="minor"/>
      </rPr>
      <t xml:space="preserve"> Tumour count density</t>
    </r>
  </si>
  <si>
    <r>
      <rPr>
        <sz val="12"/>
        <color theme="1"/>
        <rFont val="Calibri (Body)"/>
      </rPr>
      <t>Sampled</t>
    </r>
    <r>
      <rPr>
        <sz val="12"/>
        <color theme="1"/>
        <rFont val="Calibri"/>
        <family val="2"/>
        <scheme val="minor"/>
      </rPr>
      <t xml:space="preserve"> Non-Tumorous Liver count density</t>
    </r>
  </si>
  <si>
    <r>
      <rPr>
        <sz val="12"/>
        <color theme="1"/>
        <rFont val="Calibri (Body)"/>
      </rPr>
      <t>Sampled</t>
    </r>
    <r>
      <rPr>
        <sz val="12"/>
        <color theme="1"/>
        <rFont val="Calibri"/>
        <family val="2"/>
        <scheme val="minor"/>
      </rPr>
      <t xml:space="preserve"> Lung mass density</t>
    </r>
  </si>
  <si>
    <r>
      <rPr>
        <sz val="12"/>
        <color theme="1"/>
        <rFont val="Calibri (Body)"/>
      </rPr>
      <t>Sampled</t>
    </r>
    <r>
      <rPr>
        <sz val="12"/>
        <color theme="1"/>
        <rFont val="Calibri"/>
        <family val="2"/>
        <scheme val="minor"/>
      </rPr>
      <t xml:space="preserve"> Lung counts per gram</t>
    </r>
  </si>
  <si>
    <r>
      <rPr>
        <sz val="12"/>
        <color theme="1"/>
        <rFont val="Calibri (Body)"/>
      </rPr>
      <t>Sampled</t>
    </r>
    <r>
      <rPr>
        <sz val="12"/>
        <color theme="1"/>
        <rFont val="Calibri"/>
        <family val="2"/>
        <scheme val="minor"/>
      </rPr>
      <t xml:space="preserve"> Tumour counts per gram</t>
    </r>
  </si>
  <si>
    <r>
      <rPr>
        <sz val="12"/>
        <color theme="1"/>
        <rFont val="Calibri (Body)"/>
      </rPr>
      <t xml:space="preserve">Sampled </t>
    </r>
    <r>
      <rPr>
        <sz val="12"/>
        <color theme="1"/>
        <rFont val="Calibri"/>
        <family val="2"/>
        <scheme val="minor"/>
      </rPr>
      <t>Non-Tumorous Liver counts per gram</t>
    </r>
  </si>
  <si>
    <r>
      <t>1.</t>
    </r>
    <r>
      <rPr>
        <sz val="12"/>
        <color rgb="FFFF0000"/>
        <rFont val="Calibri (Body)"/>
      </rPr>
      <t xml:space="preserve"> THIS CALCULATOR IS FOR EDUCATION, TRAINING AND RESEARCH PURPOSES ONLY.</t>
    </r>
  </si>
  <si>
    <r>
      <t xml:space="preserve">2. </t>
    </r>
    <r>
      <rPr>
        <sz val="12"/>
        <color rgb="FFFF0000"/>
        <rFont val="Calibri (Body)"/>
      </rPr>
      <t>Beware of sampling errors</t>
    </r>
    <r>
      <rPr>
        <sz val="12"/>
        <color theme="1"/>
        <rFont val="Calibri"/>
        <family val="2"/>
        <scheme val="minor"/>
      </rPr>
      <t>. If there is suspicion of significant error, the user must revert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</si>
</sst>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9" x14ac:knownFonts="1">
    <font>
      <sz val="12"/>
      <color theme="1"/>
      <name val="Calibri"/>
      <family val="2"/>
      <scheme val="minor"/>
    </font>
    <font>
      <sz val="12"/>
      <color rgb="FFFF0000"/>
      <name val="Calibri (Body)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 (Body)"/>
    </font>
    <font>
      <i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/>
    <xf numFmtId="14" fontId="0" fillId="2" borderId="1" xfId="0" applyNumberForma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2" fontId="4" fillId="3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787921</xdr:colOff>
      <xdr:row>0</xdr:row>
      <xdr:rowOff>0</xdr:rowOff>
    </xdr:from>
    <xdr:to>
      <xdr:col>7</xdr:col>
      <xdr:colOff>5865</xdr:colOff>
      <xdr:row>4</xdr:row>
      <xdr:rowOff>42332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9C6B0E-BB35-9046-92D1-7A5BD25EC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6854" y="0"/>
          <a:ext cx="1707144" cy="855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0D24-C6F8-4341-81A9-1056D8068C3B}">
  <dimension ref="A1:G42"/>
  <sheetViews>
    <sheetView tabSelected="1" zoomScale="150" zoomScaleNormal="150" workbookViewId="0">
      <selection activeCell="G5" sqref="G5"/>
    </sheetView>
  </sheetViews>
  <sheetFormatPr baseColWidth="10" defaultRowHeight="16" x14ac:dyDescent="0.2"/>
  <cols>
    <col min="5" max="5" width="10.83203125" style="1"/>
  </cols>
  <sheetData>
    <row r="1" spans="1:7" x14ac:dyDescent="0.2">
      <c r="A1" s="8" t="s">
        <v>15</v>
      </c>
    </row>
    <row r="2" spans="1:7" x14ac:dyDescent="0.2">
      <c r="A2" t="s">
        <v>16</v>
      </c>
      <c r="E2" s="1" t="s">
        <v>23</v>
      </c>
    </row>
    <row r="3" spans="1:7" x14ac:dyDescent="0.2">
      <c r="A3" t="s">
        <v>22</v>
      </c>
    </row>
    <row r="4" spans="1:7" x14ac:dyDescent="0.2">
      <c r="A4" t="s">
        <v>17</v>
      </c>
    </row>
    <row r="6" spans="1:7" x14ac:dyDescent="0.2">
      <c r="A6" s="1" t="s">
        <v>18</v>
      </c>
      <c r="B6" s="18" t="s">
        <v>20</v>
      </c>
      <c r="C6" s="19"/>
      <c r="D6" s="1" t="s">
        <v>19</v>
      </c>
      <c r="E6" s="9">
        <v>20821</v>
      </c>
      <c r="F6" s="1" t="s">
        <v>25</v>
      </c>
      <c r="G6" s="2">
        <v>123456</v>
      </c>
    </row>
    <row r="8" spans="1:7" x14ac:dyDescent="0.2">
      <c r="A8" t="s">
        <v>44</v>
      </c>
      <c r="D8" s="18" t="s">
        <v>21</v>
      </c>
      <c r="E8" s="19"/>
      <c r="F8" t="s">
        <v>8</v>
      </c>
    </row>
    <row r="9" spans="1:7" x14ac:dyDescent="0.2">
      <c r="A9" t="s">
        <v>43</v>
      </c>
      <c r="D9" s="1" t="s">
        <v>42</v>
      </c>
      <c r="E9" s="2">
        <v>0.08</v>
      </c>
      <c r="F9" t="s">
        <v>9</v>
      </c>
    </row>
    <row r="10" spans="1:7" x14ac:dyDescent="0.2">
      <c r="A10" t="s">
        <v>2</v>
      </c>
      <c r="E10" s="3">
        <v>0.8</v>
      </c>
      <c r="F10" t="s">
        <v>0</v>
      </c>
    </row>
    <row r="11" spans="1:7" x14ac:dyDescent="0.2">
      <c r="A11" t="s">
        <v>10</v>
      </c>
      <c r="E11" s="2">
        <v>10</v>
      </c>
      <c r="F11" t="s">
        <v>4</v>
      </c>
    </row>
    <row r="12" spans="1:7" x14ac:dyDescent="0.2">
      <c r="A12" t="s">
        <v>45</v>
      </c>
      <c r="E12" s="2">
        <v>-800</v>
      </c>
      <c r="F12" t="s">
        <v>14</v>
      </c>
    </row>
    <row r="13" spans="1:7" x14ac:dyDescent="0.2">
      <c r="A13" t="s">
        <v>46</v>
      </c>
      <c r="E13" s="6">
        <v>85</v>
      </c>
      <c r="F13" t="s">
        <v>3</v>
      </c>
    </row>
    <row r="14" spans="1:7" x14ac:dyDescent="0.2">
      <c r="A14" t="s">
        <v>47</v>
      </c>
      <c r="E14" s="6">
        <v>9988</v>
      </c>
      <c r="F14" t="s">
        <v>3</v>
      </c>
    </row>
    <row r="15" spans="1:7" x14ac:dyDescent="0.2">
      <c r="A15" t="s">
        <v>48</v>
      </c>
      <c r="E15" s="6">
        <v>1060</v>
      </c>
      <c r="F15" t="s">
        <v>3</v>
      </c>
    </row>
    <row r="17" spans="1:6" x14ac:dyDescent="0.2">
      <c r="A17" t="s">
        <v>12</v>
      </c>
      <c r="E17" s="5">
        <v>1.05</v>
      </c>
      <c r="F17" t="s">
        <v>11</v>
      </c>
    </row>
    <row r="18" spans="1:6" x14ac:dyDescent="0.2">
      <c r="A18" t="s">
        <v>49</v>
      </c>
      <c r="E18" s="5">
        <f>(E12+1000)/1000</f>
        <v>0.2</v>
      </c>
      <c r="F18" t="s">
        <v>11</v>
      </c>
    </row>
    <row r="19" spans="1:6" x14ac:dyDescent="0.2">
      <c r="A19" t="s">
        <v>50</v>
      </c>
      <c r="E19" s="7">
        <f>E13/E18</f>
        <v>425</v>
      </c>
      <c r="F19" t="s">
        <v>13</v>
      </c>
    </row>
    <row r="20" spans="1:6" x14ac:dyDescent="0.2">
      <c r="A20" t="s">
        <v>51</v>
      </c>
      <c r="E20" s="7">
        <f>E14/E17</f>
        <v>9512.3809523809523</v>
      </c>
      <c r="F20" t="s">
        <v>13</v>
      </c>
    </row>
    <row r="21" spans="1:6" x14ac:dyDescent="0.2">
      <c r="A21" t="s">
        <v>52</v>
      </c>
      <c r="E21" s="7">
        <f>E15/E17</f>
        <v>1009.5238095238095</v>
      </c>
      <c r="F21" t="s">
        <v>13</v>
      </c>
    </row>
    <row r="22" spans="1:6" x14ac:dyDescent="0.2">
      <c r="E22" s="4"/>
    </row>
    <row r="23" spans="1:6" x14ac:dyDescent="0.2">
      <c r="A23" t="s">
        <v>24</v>
      </c>
      <c r="E23" s="1">
        <v>50</v>
      </c>
      <c r="F23" t="s">
        <v>1</v>
      </c>
    </row>
    <row r="24" spans="1:6" x14ac:dyDescent="0.2">
      <c r="A24" t="s">
        <v>41</v>
      </c>
      <c r="D24" s="1" t="s">
        <v>36</v>
      </c>
      <c r="E24" s="4">
        <f>E20/E21</f>
        <v>9.4226415094339622</v>
      </c>
    </row>
    <row r="25" spans="1:6" x14ac:dyDescent="0.2">
      <c r="A25" t="s">
        <v>40</v>
      </c>
      <c r="D25" s="1" t="s">
        <v>37</v>
      </c>
      <c r="E25" s="4">
        <f>E20/E19</f>
        <v>22.382072829131651</v>
      </c>
    </row>
    <row r="26" spans="1:6" x14ac:dyDescent="0.2">
      <c r="A26" t="s">
        <v>6</v>
      </c>
      <c r="E26" s="20">
        <f>E25*E11</f>
        <v>223.82072829131653</v>
      </c>
      <c r="F26" t="s">
        <v>4</v>
      </c>
    </row>
    <row r="27" spans="1:6" x14ac:dyDescent="0.2">
      <c r="A27" t="s">
        <v>7</v>
      </c>
      <c r="E27" s="20">
        <f>E26/E24</f>
        <v>23.753501400560225</v>
      </c>
      <c r="F27" t="s">
        <v>4</v>
      </c>
    </row>
    <row r="28" spans="1:6" x14ac:dyDescent="0.2">
      <c r="A28" s="11" t="s">
        <v>39</v>
      </c>
      <c r="B28" s="11"/>
      <c r="C28" s="11"/>
      <c r="D28" s="17" t="s">
        <v>38</v>
      </c>
      <c r="E28" s="13">
        <f>(E11*E10)/(E23*E9)</f>
        <v>2</v>
      </c>
      <c r="F28" s="11" t="s">
        <v>5</v>
      </c>
    </row>
    <row r="29" spans="1:6" x14ac:dyDescent="0.2">
      <c r="B29" s="11"/>
      <c r="C29" s="11"/>
      <c r="D29" s="11"/>
      <c r="E29" s="14"/>
      <c r="F29" s="11"/>
    </row>
    <row r="30" spans="1:6" x14ac:dyDescent="0.2">
      <c r="A30" s="15" t="s">
        <v>33</v>
      </c>
      <c r="B30" s="11"/>
      <c r="C30" s="11"/>
      <c r="D30" s="11"/>
      <c r="E30" s="14"/>
      <c r="F30" s="11"/>
    </row>
    <row r="31" spans="1:6" x14ac:dyDescent="0.2">
      <c r="A31" t="s">
        <v>53</v>
      </c>
      <c r="D31" s="11"/>
      <c r="E31" s="14"/>
      <c r="F31" s="11"/>
    </row>
    <row r="32" spans="1:6" x14ac:dyDescent="0.2">
      <c r="A32" t="s">
        <v>54</v>
      </c>
      <c r="F32" s="11"/>
    </row>
    <row r="33" spans="1:6" x14ac:dyDescent="0.2">
      <c r="A33" t="s">
        <v>34</v>
      </c>
      <c r="B33" s="11"/>
      <c r="C33" s="11"/>
      <c r="D33" s="11"/>
      <c r="E33" s="14"/>
      <c r="F33" s="11"/>
    </row>
    <row r="34" spans="1:6" x14ac:dyDescent="0.2">
      <c r="A34" s="16" t="s">
        <v>35</v>
      </c>
      <c r="B34" s="11"/>
      <c r="C34" s="11"/>
      <c r="D34" s="11"/>
      <c r="E34" s="14"/>
      <c r="F34" s="11"/>
    </row>
    <row r="35" spans="1:6" x14ac:dyDescent="0.2">
      <c r="A35" t="s">
        <v>31</v>
      </c>
      <c r="B35" s="11"/>
      <c r="C35" s="11"/>
      <c r="D35" s="11"/>
      <c r="E35" s="14"/>
      <c r="F35" s="11"/>
    </row>
    <row r="36" spans="1:6" x14ac:dyDescent="0.2">
      <c r="A36" t="s">
        <v>32</v>
      </c>
      <c r="B36" s="11"/>
      <c r="C36" s="11"/>
      <c r="D36" s="11"/>
      <c r="E36" s="14"/>
      <c r="F36" s="11"/>
    </row>
    <row r="37" spans="1:6" x14ac:dyDescent="0.2">
      <c r="E37" s="5"/>
    </row>
    <row r="38" spans="1:6" x14ac:dyDescent="0.2">
      <c r="A38" s="12" t="s">
        <v>30</v>
      </c>
    </row>
    <row r="39" spans="1:6" x14ac:dyDescent="0.2">
      <c r="A39" s="10" t="s">
        <v>26</v>
      </c>
    </row>
    <row r="40" spans="1:6" x14ac:dyDescent="0.2">
      <c r="A40" s="10" t="s">
        <v>27</v>
      </c>
    </row>
    <row r="41" spans="1:6" x14ac:dyDescent="0.2">
      <c r="A41" s="10" t="s">
        <v>28</v>
      </c>
    </row>
    <row r="42" spans="1:6" x14ac:dyDescent="0.2">
      <c r="A42" s="10" t="s">
        <v>29</v>
      </c>
    </row>
  </sheetData>
  <mergeCells count="2">
    <mergeCell ref="B6:C6"/>
    <mergeCell ref="D8:E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2023-06-08T04:06:54Z</dcterms:created>
  <dcterms:modified xsi:type="dcterms:W3CDTF">2023-07-24T08:59:31Z</dcterms:modified>
</cp:coreProperties>
</file>